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technionmail-my.sharepoint.com/personal/giora_technion_ac_il/Documents/Site/DDS/Forms/Track_Follow/IE/"/>
    </mc:Choice>
  </mc:AlternateContent>
  <xr:revisionPtr revIDLastSave="0" documentId="8_{F366AA42-C004-4A0B-98F5-31942E0C31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1" i="2" l="1"/>
  <c r="B97" i="2"/>
  <c r="B119" i="2"/>
  <c r="C135" i="2"/>
  <c r="C134" i="2"/>
  <c r="C128" i="2"/>
  <c r="C127" i="2"/>
  <c r="B72" i="2"/>
  <c r="B127" i="2" s="1"/>
  <c r="B60" i="2" l="1"/>
  <c r="B84" i="2"/>
  <c r="B128" i="2" s="1"/>
  <c r="C136" i="2"/>
  <c r="B45" i="2"/>
  <c r="B126" i="2" l="1"/>
  <c r="A126" i="2" l="1"/>
  <c r="C137" i="2" s="1"/>
  <c r="A128" i="2"/>
  <c r="B125" i="2" l="1"/>
  <c r="A125" i="2" s="1"/>
  <c r="B129" i="2"/>
  <c r="A129" i="2" l="1"/>
  <c r="B130" i="2"/>
  <c r="A127" i="2"/>
  <c r="A132" i="2" l="1"/>
  <c r="A130" i="2"/>
  <c r="A131" i="2" s="1"/>
  <c r="C138" i="2" s="1"/>
</calcChain>
</file>

<file path=xl/sharedStrings.xml><?xml version="1.0" encoding="utf-8"?>
<sst xmlns="http://schemas.openxmlformats.org/spreadsheetml/2006/main" count="122" uniqueCount="109">
  <si>
    <t>מתמטיקה דיסקרטית ת'</t>
  </si>
  <si>
    <t>פיסיקה 1</t>
  </si>
  <si>
    <t>סך נקודות חובה</t>
  </si>
  <si>
    <t>114052 פיסיקה 2</t>
  </si>
  <si>
    <t>114054 פיסיקה 3</t>
  </si>
  <si>
    <t xml:space="preserve">                                                                         </t>
  </si>
  <si>
    <t>124510 כימיה פיסיקלית</t>
  </si>
  <si>
    <t xml:space="preserve">125001 כימיה כללית </t>
  </si>
  <si>
    <t xml:space="preserve">125013 מעבדה בכימיה כללית </t>
  </si>
  <si>
    <t>125801 כימיה אורגנית</t>
  </si>
  <si>
    <t>134020 גנטיקה כללית</t>
  </si>
  <si>
    <t>134058 ביולוגיה 1</t>
  </si>
  <si>
    <t xml:space="preserve">274300 תורשת האדם ת"א                                                                              </t>
  </si>
  <si>
    <t>סך נקודות מדעיות</t>
  </si>
  <si>
    <t>קורסי חובה</t>
  </si>
  <si>
    <t>קורסים מדעיים</t>
  </si>
  <si>
    <t>סך מל"גים</t>
  </si>
  <si>
    <t>סך בחירה חופשית</t>
  </si>
  <si>
    <t>חובה מינימום 3 מל"גים</t>
  </si>
  <si>
    <t>קורסי בחירה חופשית ומל"ג</t>
  </si>
  <si>
    <t>סך קורסי בחירה פקולטית</t>
  </si>
  <si>
    <t>ייחשב לתואר</t>
  </si>
  <si>
    <t>חייב להיות 155</t>
  </si>
  <si>
    <t>נקודות</t>
  </si>
  <si>
    <t>לא לתואר</t>
  </si>
  <si>
    <t>פיזיקה 1מ (נקודת עודף)</t>
  </si>
  <si>
    <t>שם משפחה</t>
  </si>
  <si>
    <t>שם פרטי</t>
  </si>
  <si>
    <t>מספר תעודת זהות</t>
  </si>
  <si>
    <t xml:space="preserve">מספר טלפון </t>
  </si>
  <si>
    <t>דוא"ל</t>
  </si>
  <si>
    <t>הערות</t>
  </si>
  <si>
    <t>שנת תחילת לימודים</t>
  </si>
  <si>
    <t>אחר</t>
  </si>
  <si>
    <t>096414 סטטיסטיקה תעשייתית</t>
  </si>
  <si>
    <t>מספר קורס - שם קורס</t>
  </si>
  <si>
    <t xml:space="preserve">124120 יסודות הכימיה              </t>
  </si>
  <si>
    <t>קורסי בחירה פקולטיים אחרים - 094, 095, 096</t>
  </si>
  <si>
    <t>טופס גמר - הנדסת תעשיה וניהול</t>
  </si>
  <si>
    <t>חינוך גופני</t>
  </si>
  <si>
    <t>מודלים דטרמיניסטים בחקר ביצועים</t>
  </si>
  <si>
    <t>מבוא לניהול פיננסי</t>
  </si>
  <si>
    <t>עקרונות הכלכלה למהנדסים</t>
  </si>
  <si>
    <t xml:space="preserve">ניהול שרשראות אספקה ומע' לוגיסטיות </t>
  </si>
  <si>
    <t>מודלים סטוכסטיים בחקר בצועים</t>
  </si>
  <si>
    <t>עקרונות השיווק</t>
  </si>
  <si>
    <t>תכנון פרויקטים וניהולם</t>
  </si>
  <si>
    <t>סימולציה ספרתית</t>
  </si>
  <si>
    <t>תפעול מער' ייצור ושרות</t>
  </si>
  <si>
    <t>אנגלית טכנית-מתקדמים ב'</t>
  </si>
  <si>
    <t>114032 מעבדה לפיסיקה 1ח'</t>
  </si>
  <si>
    <t>חובה לפחות קורס אחד</t>
  </si>
  <si>
    <t>סך נקודות שרשרת תעשיה מתקדמת</t>
  </si>
  <si>
    <t>חובה קורס אחד מכל קבוצה - לא ניתן לרשום קורס תחת שתי  קבוצות</t>
  </si>
  <si>
    <t xml:space="preserve">096211 מודלים למסחר אלקטרוני </t>
  </si>
  <si>
    <t>מבוא להנדסת תעשייה וניהול</t>
  </si>
  <si>
    <t>או מבוא למדעי מחשב 234111</t>
  </si>
  <si>
    <t>או חדוא 2 נ 104020</t>
  </si>
  <si>
    <t>או חשבונאות פיננסית 094821</t>
  </si>
  <si>
    <t>סטטוס</t>
  </si>
  <si>
    <t>הסתברות ת'</t>
  </si>
  <si>
    <t>עובר = 1</t>
  </si>
  <si>
    <t>נק"ז</t>
  </si>
  <si>
    <t>או מתמטיקה דיסקרטית 094345</t>
  </si>
  <si>
    <t>או מודלים דטרמיניסטיים 94312</t>
  </si>
  <si>
    <t>מודלים דינמיים בחקב"צ</t>
  </si>
  <si>
    <t>מבוא לסטטיסטיקה</t>
  </si>
  <si>
    <t xml:space="preserve">או  לסטטיסטיקה 1 94424 </t>
  </si>
  <si>
    <t>הנדסת תוכנה</t>
  </si>
  <si>
    <t>איפיון וניתוח מערות מידע</t>
  </si>
  <si>
    <t>או מבוא לחשבונאות 94820</t>
  </si>
  <si>
    <t>חשבונאות  פיננסית</t>
  </si>
  <si>
    <t xml:space="preserve"> אלגברה ליניארית מ </t>
  </si>
  <si>
    <t>או אלגברה 1/מ 104016</t>
  </si>
  <si>
    <t>חדוא 1 נ</t>
  </si>
  <si>
    <t>חשבון דיפרנציאלי ואינטגרלי 2נ</t>
  </si>
  <si>
    <t>או פיסיקה 1ל</t>
  </si>
  <si>
    <t xml:space="preserve">מבוא למדעי המחשב </t>
  </si>
  <si>
    <t>תכן מוצר ומערכות ייצור</t>
  </si>
  <si>
    <t>ניהול מסדי נתונים</t>
  </si>
  <si>
    <t>פסיכולוגיה תעשייתית</t>
  </si>
  <si>
    <t>התנהגות ארגונית</t>
  </si>
  <si>
    <t>הנדסת גורמי אנוש</t>
  </si>
  <si>
    <t>חובה מינימום 6.5 נקז</t>
  </si>
  <si>
    <t>מערכות מידע עסקיות</t>
  </si>
  <si>
    <t>094210 מבוא לטכנלוגיות מחשב</t>
  </si>
  <si>
    <t>094224 מבני נתונים ואלגוריתמים</t>
  </si>
  <si>
    <t>096210 יסודות בינה מלאכותית</t>
  </si>
  <si>
    <t>096250 מערכות מידע מבוזרות</t>
  </si>
  <si>
    <t>096411 למידה חישובית 1</t>
  </si>
  <si>
    <t>094189 קדם פרויקט תכן</t>
  </si>
  <si>
    <t>094195 פרויקט תכן 1</t>
  </si>
  <si>
    <t>סך נקודות מגמה</t>
  </si>
  <si>
    <t>מערכות ייצור ושירות</t>
  </si>
  <si>
    <t>095111 הנדסת מערכות ייצור</t>
  </si>
  <si>
    <t>095112 מדידת ביצועים ושיפור שיט'</t>
  </si>
  <si>
    <t>095113 איכות פיריון ותחזוקה</t>
  </si>
  <si>
    <t>096324 הנדסת מערכות שירות</t>
  </si>
  <si>
    <t>097151 מיקום ומערך של מתקנים</t>
  </si>
  <si>
    <t>או מבוא להנדסת תעשיה ושילוב מערכות 094100 (3 במקום 2.5)</t>
  </si>
  <si>
    <t>נקרא גם הנדסת מערכות מבוססות מודלים</t>
  </si>
  <si>
    <t>פיזיקה 2 ל  114078</t>
  </si>
  <si>
    <t>תכן מתקנים</t>
  </si>
  <si>
    <t>סך נקז לסיום</t>
  </si>
  <si>
    <t>סך נקז לתואר</t>
  </si>
  <si>
    <t>שימו לב: יש לסמן 1 בקורס שקבלת בו עובר - ולעדכן נקז כאשר לא משקף את הנקז בתדפיס הציונים שלך</t>
  </si>
  <si>
    <t>שימו לב לסטטוס בתחתית הגיליון - אם אין הערות טופס תקין</t>
  </si>
  <si>
    <t>שימו לב לססטוס בסיום הגיליון</t>
  </si>
  <si>
    <t>חובה מינימום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</si>
</sst>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David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4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" xfId="0" applyFont="1" applyFill="1" applyBorder="1" applyAlignment="1" applyProtection="1">
      <alignment horizontal="center" vertical="center" readingOrder="2"/>
    </xf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 readingOrder="2"/>
    </xf>
    <xf numFmtId="0" fontId="1" fillId="2" borderId="0" xfId="0" applyFont="1" applyFill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3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 readingOrder="2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1" fillId="4" borderId="2" xfId="0" applyFont="1" applyFill="1" applyBorder="1" applyAlignment="1" applyProtection="1">
      <alignment horizontal="center" vertical="center" readingOrder="2"/>
      <protection locked="0"/>
    </xf>
    <xf numFmtId="0" fontId="1" fillId="4" borderId="1" xfId="0" applyFont="1" applyFill="1" applyBorder="1" applyAlignment="1" applyProtection="1">
      <alignment horizontal="center" vertical="center" readingOrder="2"/>
    </xf>
    <xf numFmtId="0" fontId="1" fillId="4" borderId="2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/>
    <xf numFmtId="0" fontId="1" fillId="5" borderId="0" xfId="0" applyFont="1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" fillId="5" borderId="4" xfId="0" applyFont="1" applyFill="1" applyBorder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right" vertical="center" readingOrder="2"/>
    </xf>
    <xf numFmtId="0" fontId="1" fillId="5" borderId="4" xfId="0" applyFont="1" applyFill="1" applyBorder="1" applyAlignment="1" applyProtection="1">
      <alignment horizontal="center"/>
    </xf>
    <xf numFmtId="0" fontId="2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/>
    <xf numFmtId="0" fontId="1" fillId="4" borderId="0" xfId="0" applyFont="1" applyFill="1" applyAlignment="1" applyProtection="1">
      <alignment horizontal="right" vertical="center" readingOrder="2"/>
    </xf>
    <xf numFmtId="0" fontId="1" fillId="4" borderId="4" xfId="0" applyFont="1" applyFill="1" applyBorder="1" applyAlignment="1" applyProtection="1"/>
    <xf numFmtId="0" fontId="1" fillId="4" borderId="4" xfId="0" applyFont="1" applyFill="1" applyBorder="1" applyAlignment="1" applyProtection="1">
      <alignment wrapText="1"/>
    </xf>
    <xf numFmtId="0" fontId="4" fillId="2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 readingOrder="2"/>
    </xf>
    <xf numFmtId="0" fontId="6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 readingOrder="2"/>
    </xf>
    <xf numFmtId="0" fontId="1" fillId="5" borderId="0" xfId="0" applyFont="1" applyFill="1" applyAlignment="1" applyProtection="1">
      <alignment horizontal="center" vertical="center" readingOrder="2"/>
    </xf>
    <xf numFmtId="0" fontId="1" fillId="4" borderId="4" xfId="0" applyFont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right" vertical="center" readingOrder="2"/>
      <protection locked="0"/>
    </xf>
    <xf numFmtId="0" fontId="2" fillId="2" borderId="3" xfId="0" applyFont="1" applyFill="1" applyBorder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center" readingOrder="2"/>
    </xf>
    <xf numFmtId="0" fontId="1" fillId="5" borderId="0" xfId="0" applyFont="1" applyFill="1" applyBorder="1" applyAlignment="1" applyProtection="1">
      <alignment horizontal="center" vertical="center" readingOrder="2"/>
    </xf>
    <xf numFmtId="0" fontId="1" fillId="5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 readingOrder="2"/>
    </xf>
    <xf numFmtId="0" fontId="6" fillId="0" borderId="0" xfId="0" applyFont="1" applyFill="1" applyAlignment="1" applyProtection="1">
      <alignment horizontal="center" wrapText="1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10" fillId="0" borderId="0" xfId="0" applyFont="1" applyFill="1" applyAlignment="1" applyProtection="1"/>
    <xf numFmtId="0" fontId="2" fillId="0" borderId="0" xfId="0" applyFont="1" applyFill="1" applyAlignment="1" applyProtection="1">
      <alignment horizontal="right" vertical="center" readingOrder="2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2" xfId="0" applyFont="1" applyFill="1" applyBorder="1" applyAlignment="1" applyProtection="1">
      <alignment horizontal="center" vertical="center" readingOrder="2"/>
      <protection locked="0"/>
    </xf>
    <xf numFmtId="49" fontId="1" fillId="4" borderId="4" xfId="0" applyNumberFormat="1" applyFont="1" applyFill="1" applyBorder="1" applyAlignment="1" applyProtection="1"/>
    <xf numFmtId="0" fontId="2" fillId="0" borderId="3" xfId="0" applyFont="1" applyFill="1" applyBorder="1" applyAlignment="1" applyProtection="1">
      <alignment horizontal="right" vertical="center" readingOrder="2"/>
    </xf>
    <xf numFmtId="0" fontId="2" fillId="0" borderId="0" xfId="0" applyFont="1" applyFill="1" applyAlignment="1" applyProtection="1">
      <alignment horizontal="right" vertical="center" readingOrder="2"/>
    </xf>
    <xf numFmtId="0" fontId="4" fillId="0" borderId="0" xfId="0" applyFont="1" applyFill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0"/>
  <sheetViews>
    <sheetView showZeros="0" tabSelected="1" topLeftCell="A85" zoomScale="80" zoomScaleNormal="80" workbookViewId="0">
      <selection activeCell="B132" sqref="B132"/>
    </sheetView>
  </sheetViews>
  <sheetFormatPr defaultColWidth="8.75" defaultRowHeight="14.25" x14ac:dyDescent="0.2"/>
  <cols>
    <col min="1" max="1" width="10.875" style="2" bestFit="1" customWidth="1"/>
    <col min="2" max="2" width="11.25" style="4" bestFit="1" customWidth="1"/>
    <col min="3" max="3" width="61.125" style="2" bestFit="1" customWidth="1"/>
    <col min="4" max="4" width="54" style="10" bestFit="1" customWidth="1"/>
    <col min="5" max="5" width="50.75" style="4" customWidth="1"/>
    <col min="6" max="16384" width="8.75" style="2"/>
  </cols>
  <sheetData>
    <row r="1" spans="1:5" s="29" customFormat="1" ht="26.25" x14ac:dyDescent="0.4">
      <c r="A1" s="59" t="s">
        <v>38</v>
      </c>
      <c r="B1" s="59"/>
      <c r="C1" s="59"/>
      <c r="D1" s="59"/>
      <c r="E1" s="28"/>
    </row>
    <row r="3" spans="1:5" x14ac:dyDescent="0.2">
      <c r="C3" s="26"/>
      <c r="D3" s="32" t="s">
        <v>26</v>
      </c>
    </row>
    <row r="4" spans="1:5" x14ac:dyDescent="0.2">
      <c r="C4" s="26"/>
      <c r="D4" s="32" t="s">
        <v>27</v>
      </c>
    </row>
    <row r="5" spans="1:5" x14ac:dyDescent="0.2">
      <c r="C5" s="56"/>
      <c r="D5" s="32" t="s">
        <v>28</v>
      </c>
    </row>
    <row r="6" spans="1:5" x14ac:dyDescent="0.2">
      <c r="C6" s="56"/>
      <c r="D6" s="32" t="s">
        <v>29</v>
      </c>
    </row>
    <row r="7" spans="1:5" x14ac:dyDescent="0.2">
      <c r="C7" s="26"/>
      <c r="D7" s="32" t="s">
        <v>30</v>
      </c>
    </row>
    <row r="8" spans="1:5" x14ac:dyDescent="0.2">
      <c r="C8" s="26"/>
      <c r="D8" s="32" t="s">
        <v>32</v>
      </c>
    </row>
    <row r="9" spans="1:5" ht="39.950000000000003" customHeight="1" x14ac:dyDescent="0.2">
      <c r="C9" s="27"/>
      <c r="D9" s="32" t="s">
        <v>31</v>
      </c>
    </row>
    <row r="10" spans="1:5" x14ac:dyDescent="0.2">
      <c r="A10" s="52"/>
      <c r="B10" s="52"/>
      <c r="C10" s="52"/>
      <c r="D10" s="52"/>
    </row>
    <row r="11" spans="1:5" ht="18" x14ac:dyDescent="0.2">
      <c r="A11" s="60" t="s">
        <v>105</v>
      </c>
      <c r="B11" s="60"/>
      <c r="C11" s="60"/>
      <c r="D11" s="60"/>
    </row>
    <row r="12" spans="1:5" ht="18" x14ac:dyDescent="0.2">
      <c r="A12" s="61" t="s">
        <v>106</v>
      </c>
      <c r="B12" s="61"/>
      <c r="C12" s="61" t="s">
        <v>107</v>
      </c>
      <c r="D12" s="61"/>
    </row>
    <row r="13" spans="1:5" ht="15" thickBot="1" x14ac:dyDescent="0.25"/>
    <row r="14" spans="1:5" ht="15.75" thickBot="1" x14ac:dyDescent="0.25">
      <c r="A14" s="1" t="s">
        <v>61</v>
      </c>
      <c r="B14" s="1" t="s">
        <v>23</v>
      </c>
      <c r="C14" s="57" t="s">
        <v>14</v>
      </c>
      <c r="D14" s="58"/>
      <c r="E14" s="38"/>
    </row>
    <row r="15" spans="1:5" ht="15.75" thickBot="1" x14ac:dyDescent="0.25">
      <c r="A15" s="13"/>
      <c r="B15" s="55">
        <v>3</v>
      </c>
      <c r="C15" s="50" t="s">
        <v>55</v>
      </c>
      <c r="D15" s="9">
        <v>94101</v>
      </c>
      <c r="E15" s="34" t="s">
        <v>99</v>
      </c>
    </row>
    <row r="16" spans="1:5" ht="15.75" thickBot="1" x14ac:dyDescent="0.25">
      <c r="A16" s="13"/>
      <c r="B16" s="55">
        <v>3.5</v>
      </c>
      <c r="C16" s="50" t="s">
        <v>43</v>
      </c>
      <c r="D16" s="9">
        <v>94139</v>
      </c>
      <c r="E16" s="34"/>
    </row>
    <row r="17" spans="1:5" ht="15.75" thickBot="1" x14ac:dyDescent="0.25">
      <c r="A17" s="13"/>
      <c r="B17" s="55">
        <v>3.5</v>
      </c>
      <c r="C17" s="50" t="s">
        <v>78</v>
      </c>
      <c r="D17" s="9">
        <v>94141</v>
      </c>
      <c r="E17" s="34"/>
    </row>
    <row r="18" spans="1:5" ht="15.75" thickBot="1" x14ac:dyDescent="0.25">
      <c r="A18" s="13"/>
      <c r="B18" s="55">
        <v>3.5</v>
      </c>
      <c r="C18" s="50" t="s">
        <v>48</v>
      </c>
      <c r="D18" s="9">
        <v>94142</v>
      </c>
      <c r="E18" s="34"/>
    </row>
    <row r="19" spans="1:5" ht="15.75" thickBot="1" x14ac:dyDescent="0.25">
      <c r="A19" s="13"/>
      <c r="B19" s="55">
        <v>3.5</v>
      </c>
      <c r="C19" s="50" t="s">
        <v>68</v>
      </c>
      <c r="D19" s="9">
        <v>94219</v>
      </c>
      <c r="E19" s="34"/>
    </row>
    <row r="20" spans="1:5" ht="15.75" thickBot="1" x14ac:dyDescent="0.25">
      <c r="A20" s="13"/>
      <c r="B20" s="55">
        <v>3.5</v>
      </c>
      <c r="C20" s="50" t="s">
        <v>69</v>
      </c>
      <c r="D20" s="9">
        <v>94222</v>
      </c>
      <c r="E20" s="34" t="s">
        <v>100</v>
      </c>
    </row>
    <row r="21" spans="1:5" ht="15.75" thickBot="1" x14ac:dyDescent="0.25">
      <c r="A21" s="13"/>
      <c r="B21" s="55">
        <v>3</v>
      </c>
      <c r="C21" s="50" t="s">
        <v>79</v>
      </c>
      <c r="D21" s="9">
        <v>94241</v>
      </c>
      <c r="E21" s="34"/>
    </row>
    <row r="22" spans="1:5" ht="15.75" thickBot="1" x14ac:dyDescent="0.25">
      <c r="A22" s="13"/>
      <c r="B22" s="55">
        <v>3.5</v>
      </c>
      <c r="C22" s="50" t="s">
        <v>40</v>
      </c>
      <c r="D22" s="9">
        <v>94313</v>
      </c>
      <c r="E22" s="34"/>
    </row>
    <row r="23" spans="1:5" ht="15.75" thickBot="1" x14ac:dyDescent="0.25">
      <c r="A23" s="13"/>
      <c r="B23" s="55">
        <v>3.5</v>
      </c>
      <c r="C23" s="50" t="s">
        <v>44</v>
      </c>
      <c r="D23" s="9">
        <v>94314</v>
      </c>
      <c r="E23" s="34"/>
    </row>
    <row r="24" spans="1:5" ht="15.75" thickBot="1" x14ac:dyDescent="0.25">
      <c r="A24" s="13"/>
      <c r="B24" s="55">
        <v>3.5</v>
      </c>
      <c r="C24" s="50" t="s">
        <v>65</v>
      </c>
      <c r="D24" s="9">
        <v>94323</v>
      </c>
      <c r="E24" s="34" t="s">
        <v>64</v>
      </c>
    </row>
    <row r="25" spans="1:5" ht="15.75" thickBot="1" x14ac:dyDescent="0.25">
      <c r="A25" s="13"/>
      <c r="B25" s="55">
        <v>3</v>
      </c>
      <c r="C25" s="50" t="s">
        <v>47</v>
      </c>
      <c r="D25" s="9">
        <v>94334</v>
      </c>
      <c r="E25" s="34"/>
    </row>
    <row r="26" spans="1:5" ht="15.75" thickBot="1" x14ac:dyDescent="0.25">
      <c r="A26" s="13"/>
      <c r="B26" s="55">
        <v>3</v>
      </c>
      <c r="C26" s="50" t="s">
        <v>0</v>
      </c>
      <c r="D26" s="9">
        <v>94344</v>
      </c>
      <c r="E26" s="34" t="s">
        <v>63</v>
      </c>
    </row>
    <row r="27" spans="1:5" ht="15.75" thickBot="1" x14ac:dyDescent="0.25">
      <c r="A27" s="13"/>
      <c r="B27" s="55">
        <v>4</v>
      </c>
      <c r="C27" s="50" t="s">
        <v>60</v>
      </c>
      <c r="D27" s="9">
        <v>94411</v>
      </c>
      <c r="E27" s="34"/>
    </row>
    <row r="28" spans="1:5" ht="15.75" thickBot="1" x14ac:dyDescent="0.25">
      <c r="A28" s="13"/>
      <c r="B28" s="55">
        <v>3.5</v>
      </c>
      <c r="C28" s="50" t="s">
        <v>66</v>
      </c>
      <c r="D28" s="9">
        <v>94423</v>
      </c>
      <c r="E28" s="34" t="s">
        <v>67</v>
      </c>
    </row>
    <row r="29" spans="1:5" ht="15.75" thickBot="1" x14ac:dyDescent="0.25">
      <c r="A29" s="13"/>
      <c r="B29" s="55">
        <v>2.5</v>
      </c>
      <c r="C29" s="50" t="s">
        <v>41</v>
      </c>
      <c r="D29" s="9">
        <v>94564</v>
      </c>
      <c r="E29" s="34"/>
    </row>
    <row r="30" spans="1:5" ht="15.75" thickBot="1" x14ac:dyDescent="0.25">
      <c r="A30" s="13"/>
      <c r="B30" s="55">
        <v>3.5</v>
      </c>
      <c r="C30" s="50" t="s">
        <v>42</v>
      </c>
      <c r="D30" s="9">
        <v>94594</v>
      </c>
      <c r="E30" s="34"/>
    </row>
    <row r="31" spans="1:5" ht="15.75" thickBot="1" x14ac:dyDescent="0.25">
      <c r="A31" s="13"/>
      <c r="B31" s="55">
        <v>3.5</v>
      </c>
      <c r="C31" s="50" t="s">
        <v>71</v>
      </c>
      <c r="D31" s="9">
        <v>94821</v>
      </c>
      <c r="E31" s="34" t="s">
        <v>70</v>
      </c>
    </row>
    <row r="32" spans="1:5" ht="15.75" thickBot="1" x14ac:dyDescent="0.25">
      <c r="A32" s="13"/>
      <c r="B32" s="55">
        <v>3.5</v>
      </c>
      <c r="C32" s="50" t="s">
        <v>46</v>
      </c>
      <c r="D32" s="9">
        <v>95140</v>
      </c>
      <c r="E32" s="34"/>
    </row>
    <row r="33" spans="1:7" ht="15.75" thickBot="1" x14ac:dyDescent="0.25">
      <c r="A33" s="13"/>
      <c r="B33" s="55">
        <v>2.5</v>
      </c>
      <c r="C33" s="50" t="s">
        <v>80</v>
      </c>
      <c r="D33" s="9">
        <v>95605</v>
      </c>
      <c r="E33" s="34" t="s">
        <v>58</v>
      </c>
    </row>
    <row r="34" spans="1:7" ht="15.75" thickBot="1" x14ac:dyDescent="0.25">
      <c r="A34" s="13"/>
      <c r="B34" s="55">
        <v>3.5</v>
      </c>
      <c r="C34" s="50" t="s">
        <v>81</v>
      </c>
      <c r="D34" s="9">
        <v>96600</v>
      </c>
      <c r="E34" s="34"/>
    </row>
    <row r="35" spans="1:7" ht="15.75" thickBot="1" x14ac:dyDescent="0.25">
      <c r="A35" s="13"/>
      <c r="B35" s="13">
        <v>3.5</v>
      </c>
      <c r="C35" s="50" t="s">
        <v>82</v>
      </c>
      <c r="D35" s="9">
        <v>96620</v>
      </c>
      <c r="E35" s="34"/>
    </row>
    <row r="36" spans="1:7" ht="15.75" thickBot="1" x14ac:dyDescent="0.25">
      <c r="A36" s="13"/>
      <c r="B36" s="55">
        <v>3.5</v>
      </c>
      <c r="C36" s="50" t="s">
        <v>45</v>
      </c>
      <c r="D36" s="9">
        <v>97800</v>
      </c>
      <c r="E36" s="34"/>
    </row>
    <row r="37" spans="1:7" ht="15.75" thickBot="1" x14ac:dyDescent="0.25">
      <c r="A37" s="13"/>
      <c r="B37" s="55">
        <v>5</v>
      </c>
      <c r="C37" s="50" t="s">
        <v>74</v>
      </c>
      <c r="D37" s="9">
        <v>104017</v>
      </c>
      <c r="E37" s="34"/>
    </row>
    <row r="38" spans="1:7" ht="15.75" thickBot="1" x14ac:dyDescent="0.25">
      <c r="A38" s="13"/>
      <c r="B38" s="55">
        <v>4.5</v>
      </c>
      <c r="C38" s="50" t="s">
        <v>72</v>
      </c>
      <c r="D38" s="9">
        <v>104019</v>
      </c>
      <c r="E38" s="34" t="s">
        <v>73</v>
      </c>
      <c r="F38" s="3"/>
      <c r="G38" s="34"/>
    </row>
    <row r="39" spans="1:7" ht="15.75" thickBot="1" x14ac:dyDescent="0.25">
      <c r="A39" s="13"/>
      <c r="B39" s="55">
        <v>5</v>
      </c>
      <c r="C39" s="50" t="s">
        <v>75</v>
      </c>
      <c r="D39" s="9">
        <v>104020</v>
      </c>
      <c r="E39" s="34" t="s">
        <v>57</v>
      </c>
    </row>
    <row r="40" spans="1:7" ht="15.75" thickBot="1" x14ac:dyDescent="0.25">
      <c r="A40" s="13"/>
      <c r="B40" s="55">
        <v>2.5</v>
      </c>
      <c r="C40" s="50" t="s">
        <v>1</v>
      </c>
      <c r="D40" s="9">
        <v>114051</v>
      </c>
      <c r="E40" s="34" t="s">
        <v>76</v>
      </c>
    </row>
    <row r="41" spans="1:7" ht="15.75" thickBot="1" x14ac:dyDescent="0.25">
      <c r="A41" s="13"/>
      <c r="B41" s="55">
        <v>4</v>
      </c>
      <c r="C41" s="50" t="s">
        <v>77</v>
      </c>
      <c r="D41" s="9">
        <v>234111</v>
      </c>
      <c r="E41" s="34"/>
    </row>
    <row r="42" spans="1:7" ht="15.75" thickBot="1" x14ac:dyDescent="0.25">
      <c r="A42" s="13"/>
      <c r="B42" s="55">
        <v>3</v>
      </c>
      <c r="C42" s="50" t="s">
        <v>49</v>
      </c>
      <c r="D42" s="9">
        <v>324033</v>
      </c>
      <c r="E42" s="34"/>
    </row>
    <row r="43" spans="1:7" ht="15" thickBot="1" x14ac:dyDescent="0.25">
      <c r="A43" s="13"/>
      <c r="B43" s="13">
        <v>1</v>
      </c>
      <c r="C43" s="37" t="s">
        <v>39</v>
      </c>
      <c r="D43" s="37"/>
      <c r="E43" s="34" t="s">
        <v>56</v>
      </c>
    </row>
    <row r="44" spans="1:7" ht="15" thickBot="1" x14ac:dyDescent="0.25">
      <c r="A44" s="13"/>
      <c r="B44" s="13">
        <v>1</v>
      </c>
      <c r="C44" s="37" t="s">
        <v>39</v>
      </c>
      <c r="D44" s="37"/>
      <c r="E44" s="34"/>
    </row>
    <row r="45" spans="1:7" ht="15" thickBot="1" x14ac:dyDescent="0.25">
      <c r="B45" s="5">
        <f>+SUMPRODUCT(B15:B44,A15:A44)</f>
        <v>0</v>
      </c>
      <c r="C45" s="6" t="s">
        <v>2</v>
      </c>
      <c r="D45" s="34"/>
      <c r="E45" s="34"/>
    </row>
    <row r="46" spans="1:7" ht="13.5" customHeight="1" x14ac:dyDescent="0.2">
      <c r="D46" s="9"/>
    </row>
    <row r="47" spans="1:7" ht="13.5" customHeight="1" thickBot="1" x14ac:dyDescent="0.25">
      <c r="D47" s="9" t="s">
        <v>15</v>
      </c>
    </row>
    <row r="48" spans="1:7" ht="15" thickBot="1" x14ac:dyDescent="0.25">
      <c r="A48" s="14"/>
      <c r="B48" s="14"/>
      <c r="C48" s="3" t="s">
        <v>25</v>
      </c>
      <c r="D48" s="34"/>
      <c r="E48" s="40"/>
    </row>
    <row r="49" spans="1:6" ht="15" thickBot="1" x14ac:dyDescent="0.25">
      <c r="A49" s="15"/>
      <c r="B49" s="15"/>
      <c r="C49" s="3" t="s">
        <v>50</v>
      </c>
      <c r="D49" s="34"/>
      <c r="E49" s="40"/>
    </row>
    <row r="50" spans="1:6" ht="15" thickBot="1" x14ac:dyDescent="0.25">
      <c r="A50" s="15"/>
      <c r="B50" s="15">
        <v>3.5</v>
      </c>
      <c r="C50" s="3" t="s">
        <v>3</v>
      </c>
      <c r="D50" s="34" t="s">
        <v>101</v>
      </c>
      <c r="E50" s="40"/>
    </row>
    <row r="51" spans="1:6" ht="15" thickBot="1" x14ac:dyDescent="0.25">
      <c r="A51" s="15"/>
      <c r="B51" s="15">
        <v>3.5</v>
      </c>
      <c r="C51" s="3" t="s">
        <v>4</v>
      </c>
      <c r="D51" s="34"/>
      <c r="E51" s="40"/>
    </row>
    <row r="52" spans="1:6" ht="15" thickBot="1" x14ac:dyDescent="0.25">
      <c r="A52" s="15"/>
      <c r="B52" s="15"/>
      <c r="C52" s="3" t="s">
        <v>36</v>
      </c>
      <c r="D52" s="34" t="s">
        <v>5</v>
      </c>
      <c r="E52" s="40"/>
    </row>
    <row r="53" spans="1:6" ht="15" thickBot="1" x14ac:dyDescent="0.25">
      <c r="A53" s="15"/>
      <c r="B53" s="15"/>
      <c r="C53" s="3" t="s">
        <v>6</v>
      </c>
      <c r="D53" s="34"/>
      <c r="E53" s="40"/>
    </row>
    <row r="54" spans="1:6" ht="15" thickBot="1" x14ac:dyDescent="0.25">
      <c r="A54" s="15"/>
      <c r="B54" s="15"/>
      <c r="C54" s="3" t="s">
        <v>7</v>
      </c>
      <c r="D54" s="34"/>
      <c r="E54" s="40"/>
    </row>
    <row r="55" spans="1:6" ht="15" thickBot="1" x14ac:dyDescent="0.25">
      <c r="A55" s="15"/>
      <c r="B55" s="15"/>
      <c r="C55" s="3" t="s">
        <v>8</v>
      </c>
      <c r="D55" s="34"/>
      <c r="E55" s="40"/>
    </row>
    <row r="56" spans="1:6" ht="15" thickBot="1" x14ac:dyDescent="0.25">
      <c r="A56" s="15"/>
      <c r="B56" s="15"/>
      <c r="C56" s="3" t="s">
        <v>9</v>
      </c>
      <c r="D56" s="34"/>
      <c r="E56" s="40"/>
    </row>
    <row r="57" spans="1:6" ht="15" thickBot="1" x14ac:dyDescent="0.25">
      <c r="A57" s="15"/>
      <c r="B57" s="15"/>
      <c r="C57" s="3" t="s">
        <v>10</v>
      </c>
      <c r="D57" s="34"/>
      <c r="E57" s="40"/>
    </row>
    <row r="58" spans="1:6" ht="15" thickBot="1" x14ac:dyDescent="0.25">
      <c r="A58" s="15"/>
      <c r="B58" s="15"/>
      <c r="C58" s="3" t="s">
        <v>11</v>
      </c>
      <c r="D58" s="34"/>
      <c r="E58" s="40"/>
    </row>
    <row r="59" spans="1:6" ht="15" thickBot="1" x14ac:dyDescent="0.25">
      <c r="A59" s="15"/>
      <c r="B59" s="15"/>
      <c r="C59" s="3" t="s">
        <v>12</v>
      </c>
      <c r="D59" s="34"/>
      <c r="E59" s="40"/>
    </row>
    <row r="60" spans="1:6" ht="15.75" thickBot="1" x14ac:dyDescent="0.3">
      <c r="B60" s="5">
        <f>+SUMPRODUCT(B48:B59,A48:A59)</f>
        <v>0</v>
      </c>
      <c r="C60" s="6" t="s">
        <v>13</v>
      </c>
      <c r="D60" s="33" t="s">
        <v>83</v>
      </c>
      <c r="E60" s="39"/>
    </row>
    <row r="63" spans="1:6" ht="15.75" thickBot="1" x14ac:dyDescent="0.25">
      <c r="D63" s="9" t="s">
        <v>84</v>
      </c>
      <c r="F63" s="12"/>
    </row>
    <row r="64" spans="1:6" ht="15" thickBot="1" x14ac:dyDescent="0.25">
      <c r="A64" s="14"/>
      <c r="B64" s="14">
        <v>3.5</v>
      </c>
      <c r="C64" s="3" t="s">
        <v>85</v>
      </c>
      <c r="D64" s="34"/>
      <c r="E64" s="40"/>
    </row>
    <row r="65" spans="1:6" ht="15" thickBot="1" x14ac:dyDescent="0.25">
      <c r="A65" s="14"/>
      <c r="B65" s="15">
        <v>4</v>
      </c>
      <c r="C65" s="3" t="s">
        <v>86</v>
      </c>
      <c r="D65" s="34"/>
      <c r="E65" s="40"/>
    </row>
    <row r="66" spans="1:6" ht="15" thickBot="1" x14ac:dyDescent="0.25">
      <c r="A66" s="14"/>
      <c r="B66" s="15">
        <v>3.5</v>
      </c>
      <c r="C66" s="3" t="s">
        <v>87</v>
      </c>
      <c r="D66" s="34"/>
      <c r="E66" s="40"/>
    </row>
    <row r="67" spans="1:6" ht="15" thickBot="1" x14ac:dyDescent="0.25">
      <c r="A67" s="14"/>
      <c r="B67" s="15">
        <v>3.5</v>
      </c>
      <c r="C67" s="3" t="s">
        <v>54</v>
      </c>
      <c r="D67" s="34"/>
      <c r="E67" s="40"/>
    </row>
    <row r="68" spans="1:6" ht="15" thickBot="1" x14ac:dyDescent="0.25">
      <c r="A68" s="14"/>
      <c r="B68" s="15">
        <v>3.5</v>
      </c>
      <c r="C68" s="3" t="s">
        <v>88</v>
      </c>
      <c r="D68" s="34"/>
      <c r="E68" s="40"/>
    </row>
    <row r="69" spans="1:6" ht="15" thickBot="1" x14ac:dyDescent="0.25">
      <c r="A69" s="14"/>
      <c r="B69" s="15">
        <v>3.5</v>
      </c>
      <c r="C69" s="3" t="s">
        <v>89</v>
      </c>
      <c r="D69" s="34"/>
      <c r="E69" s="40"/>
    </row>
    <row r="70" spans="1:6" ht="15" thickBot="1" x14ac:dyDescent="0.25">
      <c r="A70" s="14"/>
      <c r="B70" s="15">
        <v>1.5</v>
      </c>
      <c r="C70" s="3" t="s">
        <v>90</v>
      </c>
      <c r="D70" s="34"/>
      <c r="E70" s="40"/>
    </row>
    <row r="71" spans="1:6" ht="15" thickBot="1" x14ac:dyDescent="0.25">
      <c r="A71" s="14"/>
      <c r="B71" s="15">
        <v>3.5</v>
      </c>
      <c r="C71" s="3" t="s">
        <v>91</v>
      </c>
      <c r="D71" s="34"/>
      <c r="E71" s="40"/>
    </row>
    <row r="72" spans="1:6" ht="15" x14ac:dyDescent="0.25">
      <c r="B72" s="7">
        <f>+SUMPRODUCT(B64:B71,A64:A71)</f>
        <v>0</v>
      </c>
      <c r="C72" s="6" t="s">
        <v>92</v>
      </c>
      <c r="D72" s="33" t="s">
        <v>51</v>
      </c>
      <c r="E72" s="7"/>
    </row>
    <row r="74" spans="1:6" ht="15" x14ac:dyDescent="0.2">
      <c r="D74" s="9"/>
      <c r="F74" s="43"/>
    </row>
    <row r="75" spans="1:6" ht="15.75" thickBot="1" x14ac:dyDescent="0.25">
      <c r="D75" s="9" t="s">
        <v>93</v>
      </c>
      <c r="F75" s="43"/>
    </row>
    <row r="76" spans="1:6" ht="15" thickBot="1" x14ac:dyDescent="0.25">
      <c r="A76" s="14"/>
      <c r="B76" s="14">
        <v>3.5</v>
      </c>
      <c r="C76" s="3" t="s">
        <v>94</v>
      </c>
      <c r="D76" s="34"/>
      <c r="E76" s="40"/>
    </row>
    <row r="77" spans="1:6" ht="15" thickBot="1" x14ac:dyDescent="0.25">
      <c r="A77" s="14"/>
      <c r="B77" s="14">
        <v>3.5</v>
      </c>
      <c r="C77" s="3" t="s">
        <v>95</v>
      </c>
      <c r="D77" s="34"/>
      <c r="E77" s="40"/>
    </row>
    <row r="78" spans="1:6" ht="15" thickBot="1" x14ac:dyDescent="0.25">
      <c r="A78" s="14"/>
      <c r="B78" s="14">
        <v>3.5</v>
      </c>
      <c r="C78" s="3" t="s">
        <v>96</v>
      </c>
      <c r="D78" s="34"/>
      <c r="E78" s="40"/>
    </row>
    <row r="79" spans="1:6" ht="15" thickBot="1" x14ac:dyDescent="0.25">
      <c r="A79" s="14"/>
      <c r="B79" s="14">
        <v>3.5</v>
      </c>
      <c r="C79" s="3" t="s">
        <v>97</v>
      </c>
      <c r="D79" s="34"/>
      <c r="E79" s="40"/>
    </row>
    <row r="80" spans="1:6" ht="15" thickBot="1" x14ac:dyDescent="0.25">
      <c r="A80" s="14"/>
      <c r="B80" s="14">
        <v>3.5</v>
      </c>
      <c r="C80" s="3" t="s">
        <v>34</v>
      </c>
      <c r="D80" s="34"/>
      <c r="E80" s="40"/>
    </row>
    <row r="81" spans="1:5" ht="15" thickBot="1" x14ac:dyDescent="0.25">
      <c r="A81" s="14"/>
      <c r="B81" s="14">
        <v>3.5</v>
      </c>
      <c r="C81" s="3" t="s">
        <v>98</v>
      </c>
      <c r="D81" s="34"/>
      <c r="E81" s="40" t="s">
        <v>102</v>
      </c>
    </row>
    <row r="82" spans="1:5" ht="15" thickBot="1" x14ac:dyDescent="0.25">
      <c r="A82" s="14"/>
      <c r="B82" s="14">
        <v>1.5</v>
      </c>
      <c r="C82" s="3" t="s">
        <v>90</v>
      </c>
      <c r="D82" s="34"/>
      <c r="E82" s="40"/>
    </row>
    <row r="83" spans="1:5" ht="15" thickBot="1" x14ac:dyDescent="0.25">
      <c r="A83" s="14"/>
      <c r="B83" s="14">
        <v>3.5</v>
      </c>
      <c r="C83" s="3" t="s">
        <v>91</v>
      </c>
      <c r="D83" s="34"/>
      <c r="E83" s="40"/>
    </row>
    <row r="84" spans="1:5" ht="30" x14ac:dyDescent="0.25">
      <c r="B84" s="7">
        <f>+SUMPRODUCT(B76:B83,A76:A83)</f>
        <v>0</v>
      </c>
      <c r="C84" s="6" t="s">
        <v>52</v>
      </c>
      <c r="D84" s="44" t="s">
        <v>53</v>
      </c>
      <c r="E84" s="7"/>
    </row>
    <row r="87" spans="1:5" ht="15.75" thickBot="1" x14ac:dyDescent="0.25">
      <c r="B87" s="43" t="s">
        <v>62</v>
      </c>
      <c r="C87" s="30" t="s">
        <v>35</v>
      </c>
      <c r="D87" s="9" t="s">
        <v>19</v>
      </c>
      <c r="E87" s="8"/>
    </row>
    <row r="88" spans="1:5" ht="15" thickBot="1" x14ac:dyDescent="0.25">
      <c r="A88" s="14"/>
      <c r="B88" s="14"/>
      <c r="C88" s="25"/>
      <c r="D88" s="10">
        <v>1</v>
      </c>
      <c r="E88" s="40"/>
    </row>
    <row r="89" spans="1:5" ht="15" thickBot="1" x14ac:dyDescent="0.25">
      <c r="A89" s="14"/>
      <c r="B89" s="14"/>
      <c r="C89" s="25"/>
      <c r="D89" s="10">
        <v>2</v>
      </c>
      <c r="E89" s="40"/>
    </row>
    <row r="90" spans="1:5" ht="15" thickBot="1" x14ac:dyDescent="0.25">
      <c r="A90" s="14"/>
      <c r="B90" s="14"/>
      <c r="C90" s="25"/>
      <c r="D90" s="10">
        <v>3</v>
      </c>
      <c r="E90" s="40"/>
    </row>
    <row r="91" spans="1:5" ht="15" thickBot="1" x14ac:dyDescent="0.25">
      <c r="A91" s="14"/>
      <c r="B91" s="14"/>
      <c r="C91" s="25"/>
      <c r="D91" s="10" t="s">
        <v>33</v>
      </c>
      <c r="E91" s="40"/>
    </row>
    <row r="92" spans="1:5" ht="15" thickBot="1" x14ac:dyDescent="0.25">
      <c r="A92" s="14"/>
      <c r="B92" s="14"/>
      <c r="C92" s="25"/>
      <c r="D92" s="10" t="s">
        <v>33</v>
      </c>
      <c r="E92" s="40"/>
    </row>
    <row r="93" spans="1:5" ht="15" thickBot="1" x14ac:dyDescent="0.25">
      <c r="A93" s="14"/>
      <c r="B93" s="14"/>
      <c r="C93" s="25"/>
      <c r="D93" s="10" t="s">
        <v>33</v>
      </c>
      <c r="E93" s="40"/>
    </row>
    <row r="94" spans="1:5" ht="15" thickBot="1" x14ac:dyDescent="0.25">
      <c r="A94" s="14"/>
      <c r="B94" s="14"/>
      <c r="C94" s="25"/>
      <c r="D94" s="10" t="s">
        <v>33</v>
      </c>
      <c r="E94" s="40"/>
    </row>
    <row r="95" spans="1:5" ht="15" thickBot="1" x14ac:dyDescent="0.25">
      <c r="A95" s="14"/>
      <c r="B95" s="14"/>
      <c r="C95" s="25"/>
      <c r="D95" s="10" t="s">
        <v>33</v>
      </c>
      <c r="E95" s="40"/>
    </row>
    <row r="96" spans="1:5" ht="15" thickBot="1" x14ac:dyDescent="0.25">
      <c r="A96" s="14"/>
      <c r="B96" s="14"/>
      <c r="C96" s="25"/>
      <c r="D96" s="10" t="s">
        <v>33</v>
      </c>
      <c r="E96" s="40"/>
    </row>
    <row r="97" spans="1:5" ht="15.75" thickBot="1" x14ac:dyDescent="0.3">
      <c r="B97" s="5">
        <f>+SUMPRODUCT(B88:B96,A88:A96)</f>
        <v>0</v>
      </c>
      <c r="C97" s="6" t="s">
        <v>16</v>
      </c>
      <c r="D97" s="33"/>
      <c r="E97" s="7"/>
    </row>
    <row r="101" spans="1:5" ht="15" x14ac:dyDescent="0.2">
      <c r="D101" s="9" t="s">
        <v>37</v>
      </c>
    </row>
    <row r="102" spans="1:5" ht="15.75" thickBot="1" x14ac:dyDescent="0.25">
      <c r="B102" s="43" t="s">
        <v>62</v>
      </c>
      <c r="C102" s="30" t="s">
        <v>35</v>
      </c>
    </row>
    <row r="103" spans="1:5" ht="15" thickBot="1" x14ac:dyDescent="0.25">
      <c r="A103" s="14"/>
      <c r="B103" s="14"/>
      <c r="C103" s="25"/>
      <c r="D103" s="34"/>
      <c r="E103" s="40"/>
    </row>
    <row r="104" spans="1:5" ht="15" thickBot="1" x14ac:dyDescent="0.25">
      <c r="A104" s="14"/>
      <c r="B104" s="15"/>
      <c r="C104" s="25"/>
      <c r="D104" s="34"/>
      <c r="E104" s="40"/>
    </row>
    <row r="105" spans="1:5" ht="15" thickBot="1" x14ac:dyDescent="0.25">
      <c r="A105" s="14"/>
      <c r="B105" s="15"/>
      <c r="C105" s="25"/>
      <c r="D105" s="34"/>
      <c r="E105" s="40"/>
    </row>
    <row r="106" spans="1:5" ht="15" thickBot="1" x14ac:dyDescent="0.25">
      <c r="A106" s="14"/>
      <c r="B106" s="15"/>
      <c r="C106" s="25"/>
      <c r="D106" s="34"/>
      <c r="E106" s="40"/>
    </row>
    <row r="107" spans="1:5" ht="15" thickBot="1" x14ac:dyDescent="0.25">
      <c r="A107" s="14"/>
      <c r="B107" s="15"/>
      <c r="C107" s="25"/>
      <c r="D107" s="34"/>
      <c r="E107" s="40"/>
    </row>
    <row r="108" spans="1:5" ht="15.75" thickBot="1" x14ac:dyDescent="0.25">
      <c r="A108" s="14"/>
      <c r="B108" s="15"/>
      <c r="C108" s="25"/>
      <c r="D108" s="9"/>
      <c r="E108" s="40"/>
    </row>
    <row r="109" spans="1:5" ht="15.75" thickBot="1" x14ac:dyDescent="0.25">
      <c r="A109" s="14"/>
      <c r="B109" s="15"/>
      <c r="C109" s="25"/>
      <c r="D109" s="9"/>
      <c r="E109" s="40"/>
    </row>
    <row r="110" spans="1:5" ht="15.75" thickBot="1" x14ac:dyDescent="0.25">
      <c r="A110" s="14"/>
      <c r="B110" s="15"/>
      <c r="C110" s="25"/>
      <c r="D110" s="9"/>
      <c r="E110" s="40"/>
    </row>
    <row r="111" spans="1:5" ht="15" thickBot="1" x14ac:dyDescent="0.25">
      <c r="A111" s="14"/>
      <c r="B111" s="15"/>
      <c r="C111" s="25"/>
      <c r="D111" s="34"/>
      <c r="E111" s="40"/>
    </row>
    <row r="112" spans="1:5" ht="15" thickBot="1" x14ac:dyDescent="0.25">
      <c r="A112" s="14"/>
      <c r="B112" s="15"/>
      <c r="C112" s="25"/>
      <c r="D112" s="34"/>
      <c r="E112" s="40"/>
    </row>
    <row r="113" spans="1:5" ht="15" thickBot="1" x14ac:dyDescent="0.25">
      <c r="A113" s="14"/>
      <c r="B113" s="15"/>
      <c r="C113" s="25"/>
      <c r="D113" s="34"/>
      <c r="E113" s="40"/>
    </row>
    <row r="114" spans="1:5" ht="15" thickBot="1" x14ac:dyDescent="0.25">
      <c r="A114" s="14"/>
      <c r="B114" s="15"/>
      <c r="C114" s="25"/>
      <c r="D114" s="34"/>
      <c r="E114" s="40"/>
    </row>
    <row r="115" spans="1:5" ht="15" thickBot="1" x14ac:dyDescent="0.25">
      <c r="A115" s="14"/>
      <c r="B115" s="15"/>
      <c r="C115" s="25"/>
      <c r="D115" s="34"/>
      <c r="E115" s="40"/>
    </row>
    <row r="116" spans="1:5" ht="15" thickBot="1" x14ac:dyDescent="0.25">
      <c r="A116" s="14"/>
      <c r="B116" s="15"/>
      <c r="C116" s="25"/>
      <c r="D116" s="34"/>
      <c r="E116" s="40"/>
    </row>
    <row r="117" spans="1:5" ht="15" thickBot="1" x14ac:dyDescent="0.25">
      <c r="A117" s="14"/>
      <c r="B117" s="15"/>
      <c r="C117" s="25"/>
      <c r="D117" s="34"/>
      <c r="E117" s="40"/>
    </row>
    <row r="118" spans="1:5" ht="15" thickBot="1" x14ac:dyDescent="0.25">
      <c r="A118" s="14"/>
      <c r="B118" s="15"/>
      <c r="C118" s="25"/>
      <c r="D118" s="34"/>
      <c r="E118" s="40"/>
    </row>
    <row r="119" spans="1:5" ht="15.75" thickBot="1" x14ac:dyDescent="0.3">
      <c r="B119" s="5">
        <f>+SUMPRODUCT(B103:B118,A103:A118)</f>
        <v>0</v>
      </c>
      <c r="C119" s="6" t="s">
        <v>20</v>
      </c>
      <c r="D119" s="33"/>
      <c r="E119" s="7"/>
    </row>
    <row r="121" spans="1:5" hidden="1" x14ac:dyDescent="0.2">
      <c r="A121" s="2">
        <f>+B126-6.5</f>
        <v>-6.5</v>
      </c>
    </row>
    <row r="123" spans="1:5" x14ac:dyDescent="0.2">
      <c r="A123" s="16"/>
      <c r="B123" s="17"/>
      <c r="C123" s="16"/>
      <c r="D123" s="17"/>
      <c r="E123" s="17"/>
    </row>
    <row r="124" spans="1:5" ht="15" x14ac:dyDescent="0.25">
      <c r="A124" s="18" t="s">
        <v>21</v>
      </c>
      <c r="B124" s="17"/>
      <c r="C124" s="16"/>
      <c r="D124" s="17"/>
      <c r="E124" s="17"/>
    </row>
    <row r="125" spans="1:5" ht="15" x14ac:dyDescent="0.25">
      <c r="A125" s="18">
        <f>+B125</f>
        <v>0</v>
      </c>
      <c r="B125" s="19">
        <f>+B45</f>
        <v>0</v>
      </c>
      <c r="C125" s="20" t="s">
        <v>2</v>
      </c>
      <c r="D125" s="35"/>
      <c r="E125" s="41"/>
    </row>
    <row r="126" spans="1:5" ht="15" x14ac:dyDescent="0.25">
      <c r="A126" s="18">
        <f>+MIN(6.5,B126)</f>
        <v>0</v>
      </c>
      <c r="B126" s="21">
        <f>+B60</f>
        <v>0</v>
      </c>
      <c r="C126" s="16" t="s">
        <v>13</v>
      </c>
      <c r="D126" s="17" t="s">
        <v>108</v>
      </c>
      <c r="E126" s="42"/>
    </row>
    <row r="127" spans="1:5" ht="15" x14ac:dyDescent="0.25">
      <c r="A127" s="18">
        <f>+B127</f>
        <v>0</v>
      </c>
      <c r="B127" s="21">
        <f>+B72</f>
        <v>0</v>
      </c>
      <c r="C127" s="16" t="str">
        <f>+D63</f>
        <v>מערכות מידע עסקיות</v>
      </c>
      <c r="D127" s="17"/>
      <c r="E127" s="42"/>
    </row>
    <row r="128" spans="1:5" ht="15" x14ac:dyDescent="0.25">
      <c r="A128" s="18">
        <f t="shared" ref="A128" si="0">+B128</f>
        <v>0</v>
      </c>
      <c r="B128" s="21">
        <f>+B84</f>
        <v>0</v>
      </c>
      <c r="C128" s="16" t="str">
        <f>+D75</f>
        <v>מערכות ייצור ושירות</v>
      </c>
      <c r="D128" s="17"/>
      <c r="E128" s="42"/>
    </row>
    <row r="129" spans="1:7" ht="15" x14ac:dyDescent="0.25">
      <c r="A129" s="18">
        <f>MIN(10,(B129+IF(A121&gt;0,A121,0)))</f>
        <v>0</v>
      </c>
      <c r="B129" s="21">
        <f>+B97</f>
        <v>0</v>
      </c>
      <c r="C129" s="16" t="s">
        <v>17</v>
      </c>
      <c r="D129" s="17" t="s">
        <v>18</v>
      </c>
      <c r="E129" s="42"/>
    </row>
    <row r="130" spans="1:7" ht="15" x14ac:dyDescent="0.25">
      <c r="A130" s="18">
        <f>+B130</f>
        <v>0</v>
      </c>
      <c r="B130" s="21">
        <f>+B119</f>
        <v>0</v>
      </c>
      <c r="C130" s="16" t="s">
        <v>20</v>
      </c>
      <c r="D130" s="17"/>
      <c r="E130" s="42"/>
    </row>
    <row r="131" spans="1:7" ht="15" x14ac:dyDescent="0.25">
      <c r="A131" s="22">
        <f>+SUM(A125:A130)</f>
        <v>0</v>
      </c>
      <c r="B131" s="23" t="s">
        <v>103</v>
      </c>
      <c r="C131" s="24"/>
      <c r="D131" s="23" t="s">
        <v>22</v>
      </c>
      <c r="E131" s="23"/>
    </row>
    <row r="132" spans="1:7" ht="15" x14ac:dyDescent="0.25">
      <c r="A132" s="22">
        <f>+SUM(B125:B130)</f>
        <v>0</v>
      </c>
      <c r="B132" s="23" t="s">
        <v>104</v>
      </c>
      <c r="C132" s="24"/>
      <c r="D132" s="23"/>
      <c r="E132" s="23"/>
    </row>
    <row r="133" spans="1:7" ht="20.25" x14ac:dyDescent="0.3">
      <c r="C133" s="46" t="s">
        <v>59</v>
      </c>
      <c r="D133" s="2"/>
    </row>
    <row r="134" spans="1:7" ht="15" x14ac:dyDescent="0.25">
      <c r="C134" s="45" t="str">
        <f>IF(SUM(A64:A71)&lt;8,"לא השלמת חובות מגמת מערכות מידע עסקיות",0)</f>
        <v>לא השלמת חובות מגמת מערכות מידע עסקיות</v>
      </c>
      <c r="D134" s="47"/>
      <c r="E134" s="48"/>
      <c r="F134" s="49"/>
      <c r="G134" s="49"/>
    </row>
    <row r="135" spans="1:7" ht="15" x14ac:dyDescent="0.25">
      <c r="C135" s="45" t="str">
        <f>IF(SUM(A76:A83)&lt;8,"לא השלמת חובות מגמת מערכות ייצור ושירות",0)</f>
        <v>לא השלמת חובות מגמת מערכות ייצור ושירות</v>
      </c>
      <c r="D135" s="47"/>
      <c r="E135" s="48"/>
      <c r="F135" s="49"/>
      <c r="G135" s="49"/>
    </row>
    <row r="136" spans="1:7" ht="15" x14ac:dyDescent="0.25">
      <c r="C136" s="45" t="str">
        <f>IF(A45&lt;30,"לא סיימת את כל קורסי החובה",0)</f>
        <v>לא סיימת את כל קורסי החובה</v>
      </c>
    </row>
    <row r="137" spans="1:7" s="51" customFormat="1" ht="15" x14ac:dyDescent="0.25">
      <c r="B137" s="52"/>
      <c r="C137" s="53" t="str">
        <f>IF(A126&lt;6.5,"לא סיימת חובות מדעיות",0)</f>
        <v>לא סיימת חובות מדעיות</v>
      </c>
      <c r="D137" s="54"/>
      <c r="E137" s="52"/>
    </row>
    <row r="138" spans="1:7" ht="15" x14ac:dyDescent="0.25">
      <c r="C138" s="45" t="str">
        <f>IF(A131&lt;155,"לא סיימת את מלוא הנקודות לתואר",0)</f>
        <v>לא סיימת את מלוא הנקודות לתואר</v>
      </c>
      <c r="F138" s="49"/>
    </row>
    <row r="139" spans="1:7" ht="15" x14ac:dyDescent="0.25">
      <c r="C139" s="45"/>
      <c r="D139" s="47"/>
      <c r="E139" s="48"/>
      <c r="F139" s="49"/>
    </row>
    <row r="140" spans="1:7" x14ac:dyDescent="0.2">
      <c r="A140" s="10"/>
      <c r="D140" s="11" t="s">
        <v>24</v>
      </c>
    </row>
    <row r="141" spans="1:7" x14ac:dyDescent="0.2">
      <c r="B141" s="8"/>
      <c r="C141" s="26"/>
      <c r="D141" s="36"/>
      <c r="E141" s="8"/>
    </row>
    <row r="142" spans="1:7" ht="21.95" customHeight="1" x14ac:dyDescent="0.2">
      <c r="B142" s="8"/>
      <c r="C142" s="26"/>
      <c r="D142" s="36"/>
      <c r="E142" s="8"/>
    </row>
    <row r="143" spans="1:7" ht="21.95" customHeight="1" x14ac:dyDescent="0.2">
      <c r="C143" s="26"/>
      <c r="D143" s="36"/>
    </row>
    <row r="144" spans="1:7" ht="21.95" customHeight="1" x14ac:dyDescent="0.2">
      <c r="C144" s="26"/>
      <c r="D144" s="36"/>
    </row>
    <row r="145" spans="3:4" ht="21.95" customHeight="1" x14ac:dyDescent="0.2">
      <c r="C145" s="26"/>
      <c r="D145" s="36"/>
    </row>
    <row r="146" spans="3:4" ht="21.95" customHeight="1" x14ac:dyDescent="0.2">
      <c r="C146" s="26"/>
      <c r="D146" s="36"/>
    </row>
    <row r="147" spans="3:4" ht="21.95" customHeight="1" x14ac:dyDescent="0.2">
      <c r="C147" s="26"/>
      <c r="D147" s="36"/>
    </row>
    <row r="148" spans="3:4" ht="21.95" customHeight="1" x14ac:dyDescent="0.2">
      <c r="C148" s="26"/>
      <c r="D148" s="36"/>
    </row>
    <row r="149" spans="3:4" ht="21.95" customHeight="1" x14ac:dyDescent="0.2">
      <c r="C149" s="26"/>
      <c r="D149" s="36"/>
    </row>
    <row r="150" spans="3:4" ht="21.95" customHeight="1" x14ac:dyDescent="0.2">
      <c r="C150" s="26"/>
      <c r="D150" s="36"/>
    </row>
    <row r="161" spans="3:3" x14ac:dyDescent="0.2">
      <c r="C161" s="31"/>
    </row>
    <row r="162" spans="3:3" x14ac:dyDescent="0.2">
      <c r="C162" s="31"/>
    </row>
    <row r="163" spans="3:3" x14ac:dyDescent="0.2">
      <c r="C163" s="31"/>
    </row>
    <row r="164" spans="3:3" x14ac:dyDescent="0.2">
      <c r="C164" s="31"/>
    </row>
    <row r="165" spans="3:3" x14ac:dyDescent="0.2">
      <c r="C165" s="31"/>
    </row>
    <row r="166" spans="3:3" x14ac:dyDescent="0.2">
      <c r="C166" s="31"/>
    </row>
    <row r="167" spans="3:3" x14ac:dyDescent="0.2">
      <c r="C167" s="31"/>
    </row>
    <row r="168" spans="3:3" x14ac:dyDescent="0.2">
      <c r="C168" s="31"/>
    </row>
    <row r="169" spans="3:3" x14ac:dyDescent="0.2">
      <c r="C169" s="31"/>
    </row>
    <row r="170" spans="3:3" x14ac:dyDescent="0.2">
      <c r="C170" s="31"/>
    </row>
    <row r="171" spans="3:3" x14ac:dyDescent="0.2">
      <c r="C171" s="31"/>
    </row>
    <row r="172" spans="3:3" x14ac:dyDescent="0.2">
      <c r="C172" s="31"/>
    </row>
    <row r="173" spans="3:3" x14ac:dyDescent="0.2">
      <c r="C173" s="31"/>
    </row>
    <row r="174" spans="3:3" x14ac:dyDescent="0.2">
      <c r="C174" s="31"/>
    </row>
    <row r="175" spans="3:3" x14ac:dyDescent="0.2">
      <c r="C175" s="31"/>
    </row>
    <row r="176" spans="3:3" x14ac:dyDescent="0.2">
      <c r="C176" s="31"/>
    </row>
    <row r="177" spans="3:3" x14ac:dyDescent="0.2">
      <c r="C177" s="31"/>
    </row>
    <row r="178" spans="3:3" x14ac:dyDescent="0.2">
      <c r="C178" s="31"/>
    </row>
    <row r="179" spans="3:3" x14ac:dyDescent="0.2">
      <c r="C179" s="31"/>
    </row>
    <row r="180" spans="3:3" x14ac:dyDescent="0.2">
      <c r="C180" s="31"/>
    </row>
    <row r="181" spans="3:3" x14ac:dyDescent="0.2">
      <c r="C181" s="31"/>
    </row>
    <row r="182" spans="3:3" x14ac:dyDescent="0.2">
      <c r="C182" s="31"/>
    </row>
    <row r="183" spans="3:3" x14ac:dyDescent="0.2">
      <c r="C183" s="31"/>
    </row>
    <row r="184" spans="3:3" x14ac:dyDescent="0.2">
      <c r="C184" s="31"/>
    </row>
    <row r="185" spans="3:3" x14ac:dyDescent="0.2">
      <c r="C185" s="31"/>
    </row>
    <row r="186" spans="3:3" x14ac:dyDescent="0.2">
      <c r="C186" s="31"/>
    </row>
    <row r="187" spans="3:3" x14ac:dyDescent="0.2">
      <c r="C187" s="31"/>
    </row>
    <row r="188" spans="3:3" x14ac:dyDescent="0.2">
      <c r="C188" s="31"/>
    </row>
    <row r="189" spans="3:3" x14ac:dyDescent="0.2">
      <c r="C189" s="31"/>
    </row>
    <row r="190" spans="3:3" x14ac:dyDescent="0.2">
      <c r="C190" s="31"/>
    </row>
    <row r="191" spans="3:3" x14ac:dyDescent="0.2">
      <c r="C191" s="31"/>
    </row>
    <row r="192" spans="3:3" x14ac:dyDescent="0.2">
      <c r="C192" s="31"/>
    </row>
    <row r="193" spans="3:3" x14ac:dyDescent="0.2">
      <c r="C193" s="31"/>
    </row>
    <row r="194" spans="3:3" x14ac:dyDescent="0.2">
      <c r="C194" s="31"/>
    </row>
    <row r="195" spans="3:3" x14ac:dyDescent="0.2">
      <c r="C195" s="31"/>
    </row>
    <row r="196" spans="3:3" x14ac:dyDescent="0.2">
      <c r="C196" s="31"/>
    </row>
    <row r="197" spans="3:3" x14ac:dyDescent="0.2">
      <c r="C197" s="31"/>
    </row>
    <row r="198" spans="3:3" x14ac:dyDescent="0.2">
      <c r="C198" s="31"/>
    </row>
    <row r="199" spans="3:3" x14ac:dyDescent="0.2">
      <c r="C199" s="31"/>
    </row>
    <row r="200" spans="3:3" x14ac:dyDescent="0.2">
      <c r="C200" s="31"/>
    </row>
    <row r="201" spans="3:3" x14ac:dyDescent="0.2">
      <c r="C201" s="31"/>
    </row>
    <row r="202" spans="3:3" x14ac:dyDescent="0.2">
      <c r="C202" s="31"/>
    </row>
    <row r="203" spans="3:3" x14ac:dyDescent="0.2">
      <c r="C203" s="31"/>
    </row>
    <row r="204" spans="3:3" x14ac:dyDescent="0.2">
      <c r="C204" s="31"/>
    </row>
    <row r="205" spans="3:3" x14ac:dyDescent="0.2">
      <c r="C205" s="31"/>
    </row>
    <row r="206" spans="3:3" x14ac:dyDescent="0.2">
      <c r="C206" s="31"/>
    </row>
    <row r="207" spans="3:3" x14ac:dyDescent="0.2">
      <c r="C207" s="31"/>
    </row>
    <row r="208" spans="3:3" x14ac:dyDescent="0.2">
      <c r="C208" s="31"/>
    </row>
    <row r="209" spans="3:3" x14ac:dyDescent="0.2">
      <c r="C209" s="31"/>
    </row>
    <row r="210" spans="3:3" x14ac:dyDescent="0.2">
      <c r="C210" s="31"/>
    </row>
    <row r="211" spans="3:3" x14ac:dyDescent="0.2">
      <c r="C211" s="31"/>
    </row>
    <row r="212" spans="3:3" x14ac:dyDescent="0.2">
      <c r="C212" s="31"/>
    </row>
    <row r="213" spans="3:3" x14ac:dyDescent="0.2">
      <c r="C213" s="31"/>
    </row>
    <row r="214" spans="3:3" x14ac:dyDescent="0.2">
      <c r="C214" s="31"/>
    </row>
    <row r="215" spans="3:3" x14ac:dyDescent="0.2">
      <c r="C215" s="31"/>
    </row>
    <row r="216" spans="3:3" x14ac:dyDescent="0.2">
      <c r="C216" s="31"/>
    </row>
    <row r="217" spans="3:3" x14ac:dyDescent="0.2">
      <c r="C217" s="31"/>
    </row>
    <row r="218" spans="3:3" x14ac:dyDescent="0.2">
      <c r="C218" s="31"/>
    </row>
    <row r="219" spans="3:3" x14ac:dyDescent="0.2">
      <c r="C219" s="31"/>
    </row>
    <row r="220" spans="3:3" x14ac:dyDescent="0.2">
      <c r="C220" s="31"/>
    </row>
    <row r="221" spans="3:3" x14ac:dyDescent="0.2">
      <c r="C221" s="31"/>
    </row>
    <row r="222" spans="3:3" x14ac:dyDescent="0.2">
      <c r="C222" s="31"/>
    </row>
    <row r="223" spans="3:3" x14ac:dyDescent="0.2">
      <c r="C223" s="31"/>
    </row>
    <row r="224" spans="3:3" x14ac:dyDescent="0.2">
      <c r="C224" s="31"/>
    </row>
    <row r="225" spans="3:3" x14ac:dyDescent="0.2">
      <c r="C225" s="31"/>
    </row>
    <row r="226" spans="3:3" x14ac:dyDescent="0.2">
      <c r="C226" s="31"/>
    </row>
    <row r="227" spans="3:3" x14ac:dyDescent="0.2">
      <c r="C227" s="31"/>
    </row>
    <row r="228" spans="3:3" x14ac:dyDescent="0.2">
      <c r="C228" s="31"/>
    </row>
    <row r="229" spans="3:3" x14ac:dyDescent="0.2">
      <c r="C229" s="31"/>
    </row>
    <row r="230" spans="3:3" x14ac:dyDescent="0.2">
      <c r="C230" s="31"/>
    </row>
    <row r="231" spans="3:3" x14ac:dyDescent="0.2">
      <c r="C231" s="31"/>
    </row>
    <row r="232" spans="3:3" x14ac:dyDescent="0.2">
      <c r="C232" s="31"/>
    </row>
    <row r="233" spans="3:3" x14ac:dyDescent="0.2">
      <c r="C233" s="31"/>
    </row>
    <row r="234" spans="3:3" x14ac:dyDescent="0.2">
      <c r="C234" s="31"/>
    </row>
    <row r="235" spans="3:3" x14ac:dyDescent="0.2">
      <c r="C235" s="31"/>
    </row>
    <row r="236" spans="3:3" x14ac:dyDescent="0.2">
      <c r="C236" s="31"/>
    </row>
    <row r="237" spans="3:3" x14ac:dyDescent="0.2">
      <c r="C237" s="31"/>
    </row>
    <row r="238" spans="3:3" x14ac:dyDescent="0.2">
      <c r="C238" s="31"/>
    </row>
    <row r="239" spans="3:3" x14ac:dyDescent="0.2">
      <c r="C239" s="31"/>
    </row>
    <row r="240" spans="3:3" x14ac:dyDescent="0.2">
      <c r="C240" s="31"/>
    </row>
    <row r="241" spans="3:3" x14ac:dyDescent="0.2">
      <c r="C241" s="31"/>
    </row>
    <row r="242" spans="3:3" x14ac:dyDescent="0.2">
      <c r="C242" s="31"/>
    </row>
    <row r="243" spans="3:3" x14ac:dyDescent="0.2">
      <c r="C243" s="31"/>
    </row>
    <row r="244" spans="3:3" x14ac:dyDescent="0.2">
      <c r="C244" s="31"/>
    </row>
    <row r="245" spans="3:3" x14ac:dyDescent="0.2">
      <c r="C245" s="31"/>
    </row>
    <row r="246" spans="3:3" x14ac:dyDescent="0.2">
      <c r="C246" s="31"/>
    </row>
    <row r="247" spans="3:3" x14ac:dyDescent="0.2">
      <c r="C247" s="31"/>
    </row>
    <row r="248" spans="3:3" x14ac:dyDescent="0.2">
      <c r="C248" s="31"/>
    </row>
    <row r="249" spans="3:3" x14ac:dyDescent="0.2">
      <c r="C249" s="31"/>
    </row>
    <row r="250" spans="3:3" x14ac:dyDescent="0.2">
      <c r="C250" s="31"/>
    </row>
    <row r="251" spans="3:3" x14ac:dyDescent="0.2">
      <c r="C251" s="31"/>
    </row>
    <row r="252" spans="3:3" x14ac:dyDescent="0.2">
      <c r="C252" s="31"/>
    </row>
    <row r="253" spans="3:3" x14ac:dyDescent="0.2">
      <c r="C253" s="31"/>
    </row>
    <row r="254" spans="3:3" x14ac:dyDescent="0.2">
      <c r="C254" s="31"/>
    </row>
    <row r="255" spans="3:3" x14ac:dyDescent="0.2">
      <c r="C255" s="31"/>
    </row>
    <row r="256" spans="3:3" x14ac:dyDescent="0.2">
      <c r="C256" s="31"/>
    </row>
    <row r="257" spans="3:3" x14ac:dyDescent="0.2">
      <c r="C257" s="31"/>
    </row>
    <row r="258" spans="3:3" x14ac:dyDescent="0.2">
      <c r="C258" s="31"/>
    </row>
    <row r="259" spans="3:3" x14ac:dyDescent="0.2">
      <c r="C259" s="31"/>
    </row>
    <row r="260" spans="3:3" x14ac:dyDescent="0.2">
      <c r="C260" s="31"/>
    </row>
    <row r="261" spans="3:3" x14ac:dyDescent="0.2">
      <c r="C261" s="31"/>
    </row>
    <row r="262" spans="3:3" x14ac:dyDescent="0.2">
      <c r="C262" s="31"/>
    </row>
    <row r="263" spans="3:3" x14ac:dyDescent="0.2">
      <c r="C263" s="31"/>
    </row>
    <row r="264" spans="3:3" x14ac:dyDescent="0.2">
      <c r="C264" s="31"/>
    </row>
    <row r="265" spans="3:3" x14ac:dyDescent="0.2">
      <c r="C265" s="31"/>
    </row>
    <row r="266" spans="3:3" x14ac:dyDescent="0.2">
      <c r="C266" s="31"/>
    </row>
    <row r="267" spans="3:3" x14ac:dyDescent="0.2">
      <c r="C267" s="31"/>
    </row>
    <row r="268" spans="3:3" x14ac:dyDescent="0.2">
      <c r="C268" s="31"/>
    </row>
    <row r="269" spans="3:3" x14ac:dyDescent="0.2">
      <c r="C269" s="31"/>
    </row>
    <row r="270" spans="3:3" x14ac:dyDescent="0.2">
      <c r="C270" s="31"/>
    </row>
    <row r="271" spans="3:3" x14ac:dyDescent="0.2">
      <c r="C271" s="31"/>
    </row>
    <row r="272" spans="3:3" x14ac:dyDescent="0.2">
      <c r="C272" s="31"/>
    </row>
    <row r="273" spans="3:3" x14ac:dyDescent="0.2">
      <c r="C273" s="31"/>
    </row>
    <row r="274" spans="3:3" x14ac:dyDescent="0.2">
      <c r="C274" s="31"/>
    </row>
    <row r="275" spans="3:3" x14ac:dyDescent="0.2">
      <c r="C275" s="31"/>
    </row>
    <row r="276" spans="3:3" x14ac:dyDescent="0.2">
      <c r="C276" s="31"/>
    </row>
    <row r="277" spans="3:3" x14ac:dyDescent="0.2">
      <c r="C277" s="31"/>
    </row>
    <row r="278" spans="3:3" x14ac:dyDescent="0.2">
      <c r="C278" s="31"/>
    </row>
    <row r="279" spans="3:3" x14ac:dyDescent="0.2">
      <c r="C279" s="31"/>
    </row>
    <row r="280" spans="3:3" x14ac:dyDescent="0.2">
      <c r="C280" s="31"/>
    </row>
  </sheetData>
  <sheetProtection algorithmName="SHA-512" hashValue="lk3xCa108Nd2ALTWSMzaVd3+La9GcKppIVa5uCI5daKaELSDL7/ZE08OqM2ylyGVVX4rryDgEd38DO+0+PBl2g==" saltValue="oazFf9x7limkK83XGjKq1Q==" spinCount="100000" sheet="1" objects="1" scenarios="1"/>
  <protectedRanges>
    <protectedRange sqref="E15:E44" name="Range16"/>
    <protectedRange sqref="E15:E44" name="Range15"/>
    <protectedRange sqref="A76:B83 A88:A96 A103:A118" name="Range13"/>
    <protectedRange sqref="A64:B71" name="Range12"/>
    <protectedRange sqref="C141:D150" name="Range9"/>
    <protectedRange sqref="E103:E118 B103:B118" name="Range7"/>
    <protectedRange sqref="E88:E92 B88:B92" name="Range5"/>
    <protectedRange sqref="E48:E59 B48:B59" name="Range3"/>
    <protectedRange sqref="C3:C9" name="Range1"/>
    <protectedRange sqref="C17:D17 B15:B44 E15:E44" name="Range2"/>
    <protectedRange sqref="E64 B64 E66:E71 E78:E83 B66:B71 E76 B76:B83" name="Range4"/>
    <protectedRange sqref="C103:C110 B93:C96 E93:E96" name="Range6"/>
    <protectedRange sqref="E65 B65 E77" name="Range4_1"/>
    <protectedRange sqref="C10" name="Range1_1"/>
    <protectedRange sqref="A48:B59" name="Range11"/>
    <protectedRange sqref="B88:D96" name="Range14"/>
  </protectedRanges>
  <sortState xmlns:xlrd2="http://schemas.microsoft.com/office/spreadsheetml/2017/richdata2" ref="A15:G42">
    <sortCondition ref="D15:D42"/>
  </sortState>
  <mergeCells count="4">
    <mergeCell ref="C14:D14"/>
    <mergeCell ref="A1:D1"/>
    <mergeCell ref="A11:D11"/>
    <mergeCell ref="A12:D12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Giora Meisler</cp:lastModifiedBy>
  <dcterms:created xsi:type="dcterms:W3CDTF">2019-10-28T17:13:51Z</dcterms:created>
  <dcterms:modified xsi:type="dcterms:W3CDTF">2024-07-08T07:16:40Z</dcterms:modified>
</cp:coreProperties>
</file>